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Лист1!$A$5:$BW$15</definedName>
    <definedName name="_xlnm.Print_Area" localSheetId="0">Лист1!$A$1:$BW$15</definedName>
  </definedNames>
  <calcPr calcId="145621"/>
</workbook>
</file>

<file path=xl/calcChain.xml><?xml version="1.0" encoding="utf-8"?>
<calcChain xmlns="http://schemas.openxmlformats.org/spreadsheetml/2006/main">
  <c r="BT10" i="1" l="1"/>
  <c r="BE10" i="1"/>
  <c r="AX10" i="1"/>
  <c r="AW10" i="1"/>
  <c r="AQ10" i="1"/>
  <c r="AH10" i="1"/>
  <c r="BU10" i="1" s="1"/>
  <c r="BW10" i="1" s="1"/>
  <c r="U10" i="1"/>
  <c r="BT11" i="1"/>
  <c r="BT12" i="1"/>
  <c r="BS11" i="1"/>
  <c r="BS12" i="1"/>
  <c r="BS10" i="1"/>
  <c r="BI11" i="1"/>
  <c r="BI12" i="1"/>
  <c r="BI14" i="1"/>
  <c r="BI15" i="1"/>
  <c r="BI10" i="1"/>
  <c r="BH11" i="1"/>
  <c r="BH12" i="1"/>
  <c r="BH14" i="1"/>
  <c r="BH15" i="1"/>
  <c r="BH10" i="1"/>
  <c r="BE11" i="1"/>
  <c r="BE12" i="1"/>
  <c r="BE14" i="1"/>
  <c r="BU14" i="1" s="1"/>
  <c r="BE15" i="1"/>
  <c r="BD11" i="1"/>
  <c r="BD12" i="1"/>
  <c r="BD14" i="1"/>
  <c r="BD15" i="1"/>
  <c r="BD10" i="1"/>
  <c r="AX11" i="1"/>
  <c r="AX12" i="1"/>
  <c r="AX14" i="1"/>
  <c r="AX15" i="1"/>
  <c r="AW11" i="1"/>
  <c r="AW12" i="1"/>
  <c r="AW14" i="1"/>
  <c r="AW15" i="1"/>
  <c r="AQ11" i="1"/>
  <c r="AQ12" i="1"/>
  <c r="BU12" i="1" s="1"/>
  <c r="AQ14" i="1"/>
  <c r="AQ15" i="1"/>
  <c r="AP11" i="1"/>
  <c r="AP12" i="1"/>
  <c r="AP14" i="1"/>
  <c r="AP15" i="1"/>
  <c r="AP10" i="1"/>
  <c r="AH11" i="1"/>
  <c r="BU11" i="1" s="1"/>
  <c r="BW11" i="1" s="1"/>
  <c r="AH12" i="1"/>
  <c r="AH14" i="1"/>
  <c r="AH15" i="1"/>
  <c r="AG11" i="1"/>
  <c r="AG12" i="1"/>
  <c r="AG14" i="1"/>
  <c r="AG15" i="1"/>
  <c r="AG10" i="1"/>
  <c r="U11" i="1"/>
  <c r="U12" i="1"/>
  <c r="U14" i="1"/>
  <c r="U15" i="1"/>
  <c r="BU15" i="1" s="1"/>
  <c r="T15" i="1"/>
  <c r="T11" i="1"/>
  <c r="T12" i="1"/>
  <c r="T14" i="1"/>
  <c r="T10" i="1"/>
  <c r="BW12" i="1" l="1"/>
  <c r="BW15" i="1" l="1"/>
  <c r="BW14" i="1"/>
</calcChain>
</file>

<file path=xl/sharedStrings.xml><?xml version="1.0" encoding="utf-8"?>
<sst xmlns="http://schemas.openxmlformats.org/spreadsheetml/2006/main" count="128" uniqueCount="60">
  <si>
    <t>1 группа</t>
  </si>
  <si>
    <t>Администрация района</t>
  </si>
  <si>
    <t>Отдел культуры</t>
  </si>
  <si>
    <t>2 группа</t>
  </si>
  <si>
    <t>Финансовое управление</t>
  </si>
  <si>
    <t>Управление сельского хозяйства</t>
  </si>
  <si>
    <t>положительных</t>
  </si>
  <si>
    <t>отрицательных</t>
  </si>
  <si>
    <t>значение показателя</t>
  </si>
  <si>
    <t>количество баллов</t>
  </si>
  <si>
    <t>1.6. Сумма внесенных изменений в бюджетную роспись в связи с уточнением ассигнований по решению Земского собрания</t>
  </si>
  <si>
    <t>№</t>
  </si>
  <si>
    <t>Наименование главного администратора средств районного бюджета</t>
  </si>
  <si>
    <t>1.7. Сумма внесенных положительных изменений в бюджетную роспись в отчетном периоде в связи с передвижками между кодами бюджетной классификации</t>
  </si>
  <si>
    <t>2.3. Своевременность принятия бюджетных обязательств</t>
  </si>
  <si>
    <t>2.4. Качество прогнозирования кассовых расходов</t>
  </si>
  <si>
    <t>2.6. Качество исполнения расходов</t>
  </si>
  <si>
    <t>4.3.  Коэффициент сложности исполнения бюджетных ассигнований</t>
  </si>
  <si>
    <t>7.3. Уровень использования субсидий бюджетными и автономными учреждениями, предоставленных на выполнение муниципального заданий</t>
  </si>
  <si>
    <t>7.4. Уровень подготовки платежных документов бюджетными и автономными учреждениями</t>
  </si>
  <si>
    <t>7.5. Качество осуществления расходов бюджетными и автономными учреждениями</t>
  </si>
  <si>
    <t>max возможная сумма баллов</t>
  </si>
  <si>
    <t>И Т О Г О                                                                                                                    по главному администратору средств                                     районного бюджета</t>
  </si>
  <si>
    <t>2.5. Уровень подготовки платежных документов</t>
  </si>
  <si>
    <t>3.3.  Отклонение кассового исполнения по доходам от прогноза по главному администратору доходов районного бюджета</t>
  </si>
  <si>
    <t>Отчет</t>
  </si>
  <si>
    <t xml:space="preserve">  о результатах мониторинга качества финансового менеджмента, осуществляемого главными администраторами средств районного бюджета</t>
  </si>
  <si>
    <t>1.1. Своевременность представления предварительного (планового) реестра расходных обязательств</t>
  </si>
  <si>
    <t>1.2. Полнота информации о расходных обязательствах</t>
  </si>
  <si>
    <t>1.3. Сроки представления обоснований бюджетных ассигнований на очередной финансовый год</t>
  </si>
  <si>
    <t>1.4. Охват в обоснованиях бюджетных ассигнований на очередной финансовый год</t>
  </si>
  <si>
    <t>1.5. Доля бюджетных ассигнований, представленных в программном виде</t>
  </si>
  <si>
    <t xml:space="preserve">2.1. Кассовое исполнение расходов </t>
  </si>
  <si>
    <t>2.2. Равномерность осуществляемых расходов</t>
  </si>
  <si>
    <t>3.1. Качество правовой базы главного администратора доходов районного бюджета по администрированию доходов</t>
  </si>
  <si>
    <t>3.4. Эффективность управления дебиторской задолженностью по расчетам с дебиторами по доходам</t>
  </si>
  <si>
    <t>4.2. Динамика объема материальных запасов</t>
  </si>
  <si>
    <t>5.1. Осуществление мероприятий внутреннего контроля</t>
  </si>
  <si>
    <t>5.2. Регулярность проведения ГРБС мероприятий муниципального контроля</t>
  </si>
  <si>
    <t>5.3. Доля недостач и хищений денежных средств и материальных ценностей</t>
  </si>
  <si>
    <t>6.1. Качество исполнения бюджетных обязательств</t>
  </si>
  <si>
    <t>7.1. Исполнение планов финансово-хозяйственной деятельности (далее-ФХД) по доходам (по всем видам финансового обеспечения)</t>
  </si>
  <si>
    <t>7.2. Равномерность расходов, осуществляемых бюджетными и автономными учреждениями за счет субсидий на выполнение муниципальных заданий</t>
  </si>
  <si>
    <t>КВСР</t>
  </si>
  <si>
    <t>074</t>
  </si>
  <si>
    <t>057</t>
  </si>
  <si>
    <t>001</t>
  </si>
  <si>
    <t>082</t>
  </si>
  <si>
    <t>Общий показатель качества финансового менеджмента главного администратра средств районного бюджета (гр.59/гр.60)*100%</t>
  </si>
  <si>
    <t>4.1. Подготовка и внедрение управленческого учета</t>
  </si>
  <si>
    <t>1. Финансовое планирование</t>
  </si>
  <si>
    <t>за 2018 год</t>
  </si>
  <si>
    <t>2. Исполнение бюджета в части расходов</t>
  </si>
  <si>
    <t>3.Исполнение бюджета в части доходов</t>
  </si>
  <si>
    <t>4. Учет и отчетность</t>
  </si>
  <si>
    <t>5. Контроль и аудит</t>
  </si>
  <si>
    <t>6. Исполнение судебных актов</t>
  </si>
  <si>
    <t>7. Бюджетные и автономные учреждения</t>
  </si>
  <si>
    <t>3.2. Полнота зачисления платежей в районный бюджет по главному администратору доходов районного бюджета, объем невыясненных поступлений</t>
  </si>
  <si>
    <t>Управление образования и молодежной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</si>
</sst>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164" fontId="0" fillId="0" borderId="0" xfId="0" applyNumberFormat="1"/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0" borderId="1" xfId="0" applyFont="1" applyBorder="1"/>
    <xf numFmtId="0" fontId="9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5" x14ac:dyDescent="0.25"/>
  <cols>
    <col min="1" max="1" width="7.7109375" customWidth="1"/>
    <col min="2" max="2" width="31.28515625" customWidth="1"/>
    <col min="3" max="3" width="6.5703125" customWidth="1"/>
    <col min="4" max="4" width="11" customWidth="1"/>
    <col min="5" max="13" width="11.28515625" customWidth="1"/>
    <col min="14" max="14" width="11" customWidth="1"/>
    <col min="15" max="15" width="11.42578125" customWidth="1"/>
    <col min="16" max="16" width="11.28515625" customWidth="1"/>
    <col min="17" max="21" width="11.7109375" customWidth="1"/>
    <col min="22" max="22" width="22.5703125" customWidth="1"/>
    <col min="23" max="23" width="11.5703125" customWidth="1"/>
    <col min="24" max="24" width="11.42578125" customWidth="1"/>
    <col min="25" max="28" width="11.7109375" customWidth="1"/>
    <col min="29" max="29" width="11.85546875" customWidth="1"/>
    <col min="30" max="32" width="11.7109375" customWidth="1"/>
    <col min="33" max="33" width="11.5703125" customWidth="1"/>
    <col min="34" max="34" width="11.7109375" customWidth="1"/>
    <col min="35" max="35" width="13" customWidth="1"/>
    <col min="36" max="69" width="11.7109375" customWidth="1"/>
    <col min="70" max="70" width="15.140625" customWidth="1"/>
    <col min="71" max="71" width="11.28515625" customWidth="1"/>
    <col min="72" max="72" width="11.140625" customWidth="1"/>
    <col min="73" max="74" width="11.7109375" customWidth="1"/>
    <col min="75" max="75" width="30.7109375" customWidth="1"/>
  </cols>
  <sheetData>
    <row r="1" spans="1:75" x14ac:dyDescent="0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75" ht="1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75" ht="15" customHeight="1" x14ac:dyDescent="0.2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5" spans="1:75" ht="120" customHeight="1" x14ac:dyDescent="0.25">
      <c r="A5" s="51" t="s">
        <v>11</v>
      </c>
      <c r="B5" s="51" t="s">
        <v>12</v>
      </c>
      <c r="C5" s="41" t="s">
        <v>43</v>
      </c>
      <c r="D5" s="37" t="s">
        <v>27</v>
      </c>
      <c r="E5" s="38"/>
      <c r="F5" s="37" t="s">
        <v>28</v>
      </c>
      <c r="G5" s="38"/>
      <c r="H5" s="53" t="s">
        <v>29</v>
      </c>
      <c r="I5" s="53"/>
      <c r="J5" s="53" t="s">
        <v>30</v>
      </c>
      <c r="K5" s="53"/>
      <c r="L5" s="53" t="s">
        <v>31</v>
      </c>
      <c r="M5" s="53"/>
      <c r="N5" s="53" t="s">
        <v>10</v>
      </c>
      <c r="O5" s="53"/>
      <c r="P5" s="53"/>
      <c r="Q5" s="53"/>
      <c r="R5" s="37" t="s">
        <v>13</v>
      </c>
      <c r="S5" s="38"/>
      <c r="T5" s="33" t="s">
        <v>50</v>
      </c>
      <c r="U5" s="34"/>
      <c r="V5" s="53" t="s">
        <v>32</v>
      </c>
      <c r="W5" s="53"/>
      <c r="X5" s="37" t="s">
        <v>33</v>
      </c>
      <c r="Y5" s="38"/>
      <c r="Z5" s="37" t="s">
        <v>14</v>
      </c>
      <c r="AA5" s="38"/>
      <c r="AB5" s="37" t="s">
        <v>15</v>
      </c>
      <c r="AC5" s="38"/>
      <c r="AD5" s="37" t="s">
        <v>23</v>
      </c>
      <c r="AE5" s="38"/>
      <c r="AF5" s="60" t="s">
        <v>16</v>
      </c>
      <c r="AG5" s="33" t="s">
        <v>52</v>
      </c>
      <c r="AH5" s="34"/>
      <c r="AI5" s="38" t="s">
        <v>34</v>
      </c>
      <c r="AJ5" s="37" t="s">
        <v>58</v>
      </c>
      <c r="AK5" s="38"/>
      <c r="AL5" s="54" t="s">
        <v>24</v>
      </c>
      <c r="AM5" s="55"/>
      <c r="AN5" s="54" t="s">
        <v>35</v>
      </c>
      <c r="AO5" s="55"/>
      <c r="AP5" s="47" t="s">
        <v>53</v>
      </c>
      <c r="AQ5" s="48"/>
      <c r="AR5" s="52" t="s">
        <v>49</v>
      </c>
      <c r="AS5" s="52" t="s">
        <v>36</v>
      </c>
      <c r="AT5" s="52"/>
      <c r="AU5" s="54" t="s">
        <v>17</v>
      </c>
      <c r="AV5" s="55"/>
      <c r="AW5" s="47" t="s">
        <v>54</v>
      </c>
      <c r="AX5" s="48"/>
      <c r="AY5" s="55" t="s">
        <v>37</v>
      </c>
      <c r="AZ5" s="52" t="s">
        <v>38</v>
      </c>
      <c r="BA5" s="52"/>
      <c r="BB5" s="52" t="s">
        <v>39</v>
      </c>
      <c r="BC5" s="52"/>
      <c r="BD5" s="47" t="s">
        <v>55</v>
      </c>
      <c r="BE5" s="48"/>
      <c r="BF5" s="52" t="s">
        <v>40</v>
      </c>
      <c r="BG5" s="52"/>
      <c r="BH5" s="47" t="s">
        <v>56</v>
      </c>
      <c r="BI5" s="48"/>
      <c r="BJ5" s="52" t="s">
        <v>41</v>
      </c>
      <c r="BK5" s="52"/>
      <c r="BL5" s="54" t="s">
        <v>42</v>
      </c>
      <c r="BM5" s="55"/>
      <c r="BN5" s="37" t="s">
        <v>18</v>
      </c>
      <c r="BO5" s="38"/>
      <c r="BP5" s="37" t="s">
        <v>19</v>
      </c>
      <c r="BQ5" s="38"/>
      <c r="BR5" s="60" t="s">
        <v>20</v>
      </c>
      <c r="BS5" s="33" t="s">
        <v>57</v>
      </c>
      <c r="BT5" s="34"/>
      <c r="BU5" s="33" t="s">
        <v>22</v>
      </c>
      <c r="BV5" s="58"/>
      <c r="BW5" s="34"/>
    </row>
    <row r="6" spans="1:75" ht="51.75" customHeight="1" x14ac:dyDescent="0.25">
      <c r="A6" s="51"/>
      <c r="B6" s="51"/>
      <c r="C6" s="42"/>
      <c r="D6" s="39"/>
      <c r="E6" s="40"/>
      <c r="F6" s="39"/>
      <c r="G6" s="40"/>
      <c r="H6" s="53"/>
      <c r="I6" s="53"/>
      <c r="J6" s="53"/>
      <c r="K6" s="53"/>
      <c r="L6" s="53"/>
      <c r="M6" s="53"/>
      <c r="N6" s="53" t="s">
        <v>6</v>
      </c>
      <c r="O6" s="53"/>
      <c r="P6" s="53" t="s">
        <v>7</v>
      </c>
      <c r="Q6" s="53"/>
      <c r="R6" s="39"/>
      <c r="S6" s="40"/>
      <c r="T6" s="35"/>
      <c r="U6" s="36"/>
      <c r="V6" s="53"/>
      <c r="W6" s="53"/>
      <c r="X6" s="39"/>
      <c r="Y6" s="40"/>
      <c r="Z6" s="39"/>
      <c r="AA6" s="40"/>
      <c r="AB6" s="39"/>
      <c r="AC6" s="40"/>
      <c r="AD6" s="39"/>
      <c r="AE6" s="40"/>
      <c r="AF6" s="61"/>
      <c r="AG6" s="35"/>
      <c r="AH6" s="36"/>
      <c r="AI6" s="40"/>
      <c r="AJ6" s="39"/>
      <c r="AK6" s="40"/>
      <c r="AL6" s="56"/>
      <c r="AM6" s="57"/>
      <c r="AN6" s="56"/>
      <c r="AO6" s="57"/>
      <c r="AP6" s="49"/>
      <c r="AQ6" s="50"/>
      <c r="AR6" s="52"/>
      <c r="AS6" s="52"/>
      <c r="AT6" s="52"/>
      <c r="AU6" s="56"/>
      <c r="AV6" s="57"/>
      <c r="AW6" s="49"/>
      <c r="AX6" s="50"/>
      <c r="AY6" s="57"/>
      <c r="AZ6" s="52"/>
      <c r="BA6" s="52"/>
      <c r="BB6" s="52"/>
      <c r="BC6" s="52"/>
      <c r="BD6" s="49"/>
      <c r="BE6" s="50"/>
      <c r="BF6" s="52"/>
      <c r="BG6" s="52"/>
      <c r="BH6" s="49"/>
      <c r="BI6" s="50"/>
      <c r="BJ6" s="52"/>
      <c r="BK6" s="52"/>
      <c r="BL6" s="56"/>
      <c r="BM6" s="57"/>
      <c r="BN6" s="39"/>
      <c r="BO6" s="40"/>
      <c r="BP6" s="39"/>
      <c r="BQ6" s="40"/>
      <c r="BR6" s="61"/>
      <c r="BS6" s="35"/>
      <c r="BT6" s="36"/>
      <c r="BU6" s="35"/>
      <c r="BV6" s="59"/>
      <c r="BW6" s="36"/>
    </row>
    <row r="7" spans="1:75" ht="78.75" customHeight="1" x14ac:dyDescent="0.25">
      <c r="A7" s="51"/>
      <c r="B7" s="51"/>
      <c r="C7" s="43"/>
      <c r="D7" s="26" t="s">
        <v>8</v>
      </c>
      <c r="E7" s="26" t="s">
        <v>9</v>
      </c>
      <c r="F7" s="26" t="s">
        <v>8</v>
      </c>
      <c r="G7" s="26" t="s">
        <v>9</v>
      </c>
      <c r="H7" s="26" t="s">
        <v>8</v>
      </c>
      <c r="I7" s="26" t="s">
        <v>9</v>
      </c>
      <c r="J7" s="26" t="s">
        <v>8</v>
      </c>
      <c r="K7" s="26" t="s">
        <v>9</v>
      </c>
      <c r="L7" s="26" t="s">
        <v>8</v>
      </c>
      <c r="M7" s="26" t="s">
        <v>9</v>
      </c>
      <c r="N7" s="26" t="s">
        <v>8</v>
      </c>
      <c r="O7" s="26" t="s">
        <v>9</v>
      </c>
      <c r="P7" s="26" t="s">
        <v>8</v>
      </c>
      <c r="Q7" s="26" t="s">
        <v>9</v>
      </c>
      <c r="R7" s="26" t="s">
        <v>8</v>
      </c>
      <c r="S7" s="26" t="s">
        <v>9</v>
      </c>
      <c r="T7" s="25" t="s">
        <v>8</v>
      </c>
      <c r="U7" s="25" t="s">
        <v>9</v>
      </c>
      <c r="V7" s="26" t="s">
        <v>8</v>
      </c>
      <c r="W7" s="26" t="s">
        <v>9</v>
      </c>
      <c r="X7" s="26" t="s">
        <v>8</v>
      </c>
      <c r="Y7" s="26" t="s">
        <v>9</v>
      </c>
      <c r="Z7" s="26" t="s">
        <v>8</v>
      </c>
      <c r="AA7" s="26" t="s">
        <v>9</v>
      </c>
      <c r="AB7" s="26" t="s">
        <v>8</v>
      </c>
      <c r="AC7" s="26" t="s">
        <v>9</v>
      </c>
      <c r="AD7" s="26" t="s">
        <v>8</v>
      </c>
      <c r="AE7" s="26" t="s">
        <v>9</v>
      </c>
      <c r="AF7" s="26" t="s">
        <v>9</v>
      </c>
      <c r="AG7" s="25" t="s">
        <v>8</v>
      </c>
      <c r="AH7" s="25" t="s">
        <v>9</v>
      </c>
      <c r="AI7" s="26" t="s">
        <v>9</v>
      </c>
      <c r="AJ7" s="26" t="s">
        <v>8</v>
      </c>
      <c r="AK7" s="26" t="s">
        <v>9</v>
      </c>
      <c r="AL7" s="26" t="s">
        <v>8</v>
      </c>
      <c r="AM7" s="26" t="s">
        <v>9</v>
      </c>
      <c r="AN7" s="26" t="s">
        <v>8</v>
      </c>
      <c r="AO7" s="26" t="s">
        <v>9</v>
      </c>
      <c r="AP7" s="25" t="s">
        <v>8</v>
      </c>
      <c r="AQ7" s="25" t="s">
        <v>9</v>
      </c>
      <c r="AR7" s="26" t="s">
        <v>9</v>
      </c>
      <c r="AS7" s="26" t="s">
        <v>8</v>
      </c>
      <c r="AT7" s="26" t="s">
        <v>9</v>
      </c>
      <c r="AU7" s="26" t="s">
        <v>8</v>
      </c>
      <c r="AV7" s="26" t="s">
        <v>9</v>
      </c>
      <c r="AW7" s="25" t="s">
        <v>8</v>
      </c>
      <c r="AX7" s="25" t="s">
        <v>9</v>
      </c>
      <c r="AY7" s="26" t="s">
        <v>9</v>
      </c>
      <c r="AZ7" s="26" t="s">
        <v>8</v>
      </c>
      <c r="BA7" s="26" t="s">
        <v>9</v>
      </c>
      <c r="BB7" s="26" t="s">
        <v>8</v>
      </c>
      <c r="BC7" s="26" t="s">
        <v>9</v>
      </c>
      <c r="BD7" s="25" t="s">
        <v>8</v>
      </c>
      <c r="BE7" s="25" t="s">
        <v>9</v>
      </c>
      <c r="BF7" s="26" t="s">
        <v>8</v>
      </c>
      <c r="BG7" s="26" t="s">
        <v>9</v>
      </c>
      <c r="BH7" s="25" t="s">
        <v>8</v>
      </c>
      <c r="BI7" s="25" t="s">
        <v>9</v>
      </c>
      <c r="BJ7" s="26" t="s">
        <v>8</v>
      </c>
      <c r="BK7" s="26" t="s">
        <v>9</v>
      </c>
      <c r="BL7" s="26" t="s">
        <v>8</v>
      </c>
      <c r="BM7" s="26" t="s">
        <v>9</v>
      </c>
      <c r="BN7" s="26" t="s">
        <v>8</v>
      </c>
      <c r="BO7" s="26" t="s">
        <v>9</v>
      </c>
      <c r="BP7" s="26" t="s">
        <v>8</v>
      </c>
      <c r="BQ7" s="26" t="s">
        <v>9</v>
      </c>
      <c r="BR7" s="26" t="s">
        <v>9</v>
      </c>
      <c r="BS7" s="25" t="s">
        <v>8</v>
      </c>
      <c r="BT7" s="25" t="s">
        <v>9</v>
      </c>
      <c r="BU7" s="25" t="s">
        <v>9</v>
      </c>
      <c r="BV7" s="25" t="s">
        <v>21</v>
      </c>
      <c r="BW7" s="25" t="s">
        <v>48</v>
      </c>
    </row>
    <row r="8" spans="1:75" ht="15" customHeight="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  <c r="AR8" s="1">
        <v>44</v>
      </c>
      <c r="AS8" s="1">
        <v>45</v>
      </c>
      <c r="AT8" s="1">
        <v>46</v>
      </c>
      <c r="AU8" s="1">
        <v>47</v>
      </c>
      <c r="AV8" s="1">
        <v>48</v>
      </c>
      <c r="AW8" s="1">
        <v>49</v>
      </c>
      <c r="AX8" s="1">
        <v>50</v>
      </c>
      <c r="AY8" s="1">
        <v>51</v>
      </c>
      <c r="AZ8" s="1">
        <v>52</v>
      </c>
      <c r="BA8" s="1">
        <v>53</v>
      </c>
      <c r="BB8" s="1">
        <v>54</v>
      </c>
      <c r="BC8" s="1">
        <v>55</v>
      </c>
      <c r="BD8" s="1">
        <v>56</v>
      </c>
      <c r="BE8" s="1">
        <v>57</v>
      </c>
      <c r="BF8" s="1">
        <v>58</v>
      </c>
      <c r="BG8" s="1">
        <v>59</v>
      </c>
      <c r="BH8" s="1">
        <v>60</v>
      </c>
      <c r="BI8" s="1">
        <v>61</v>
      </c>
      <c r="BJ8" s="1">
        <v>62</v>
      </c>
      <c r="BK8" s="1">
        <v>63</v>
      </c>
      <c r="BL8" s="1">
        <v>64</v>
      </c>
      <c r="BM8" s="1">
        <v>65</v>
      </c>
      <c r="BN8" s="1">
        <v>66</v>
      </c>
      <c r="BO8" s="1">
        <v>67</v>
      </c>
      <c r="BP8" s="1">
        <v>68</v>
      </c>
      <c r="BQ8" s="1">
        <v>69</v>
      </c>
      <c r="BR8" s="1">
        <v>70</v>
      </c>
      <c r="BS8" s="1">
        <v>71</v>
      </c>
      <c r="BT8" s="1">
        <v>72</v>
      </c>
      <c r="BU8" s="1">
        <v>73</v>
      </c>
      <c r="BV8" s="1">
        <v>74</v>
      </c>
      <c r="BW8" s="1">
        <v>75</v>
      </c>
    </row>
    <row r="9" spans="1:75" s="5" customFormat="1" ht="15" customHeight="1" x14ac:dyDescent="0.25">
      <c r="A9" s="4"/>
      <c r="B9" s="4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x14ac:dyDescent="0.25">
      <c r="A10" s="31">
        <v>1</v>
      </c>
      <c r="B10" s="2" t="s">
        <v>1</v>
      </c>
      <c r="C10" s="3">
        <v>487</v>
      </c>
      <c r="D10" s="2">
        <v>0</v>
      </c>
      <c r="E10" s="2">
        <v>5</v>
      </c>
      <c r="F10" s="2">
        <v>0</v>
      </c>
      <c r="G10" s="2">
        <v>5</v>
      </c>
      <c r="H10" s="2">
        <v>0</v>
      </c>
      <c r="I10" s="2">
        <v>5</v>
      </c>
      <c r="J10" s="2">
        <v>100</v>
      </c>
      <c r="K10" s="2">
        <v>5</v>
      </c>
      <c r="L10" s="2">
        <v>58.9</v>
      </c>
      <c r="M10" s="2">
        <v>0</v>
      </c>
      <c r="N10" s="9">
        <v>94.3</v>
      </c>
      <c r="O10" s="10">
        <v>8</v>
      </c>
      <c r="P10" s="9">
        <v>103.3</v>
      </c>
      <c r="Q10" s="10">
        <v>4</v>
      </c>
      <c r="R10" s="9">
        <v>98.7</v>
      </c>
      <c r="S10" s="10">
        <v>10</v>
      </c>
      <c r="T10" s="27">
        <f>D10+F10+H10+J10+L10+N10+P10+R10</f>
        <v>455.2</v>
      </c>
      <c r="U10" s="28">
        <f>E10+G10+I10+K10+M10+O10+Q10+S10</f>
        <v>42</v>
      </c>
      <c r="V10" s="10">
        <v>99.8</v>
      </c>
      <c r="W10" s="10">
        <v>10</v>
      </c>
      <c r="X10" s="10">
        <v>27.4</v>
      </c>
      <c r="Y10" s="10">
        <v>10</v>
      </c>
      <c r="Z10" s="9">
        <v>100</v>
      </c>
      <c r="AA10" s="10">
        <v>10</v>
      </c>
      <c r="AB10" s="9">
        <v>99.8</v>
      </c>
      <c r="AC10" s="10">
        <v>10</v>
      </c>
      <c r="AD10" s="10">
        <v>97.6</v>
      </c>
      <c r="AE10" s="10">
        <v>7</v>
      </c>
      <c r="AF10" s="10">
        <v>10</v>
      </c>
      <c r="AG10" s="27">
        <f>V10+X10+Z10+AB10+AD10</f>
        <v>424.6</v>
      </c>
      <c r="AH10" s="28">
        <f>W10+Y10+AA10+AC10+AE10+AF10</f>
        <v>57</v>
      </c>
      <c r="AI10" s="10">
        <v>8</v>
      </c>
      <c r="AJ10" s="10">
        <v>0</v>
      </c>
      <c r="AK10" s="10">
        <v>5</v>
      </c>
      <c r="AL10" s="10">
        <v>-22.7</v>
      </c>
      <c r="AM10" s="10">
        <v>0</v>
      </c>
      <c r="AN10" s="10">
        <v>225.1</v>
      </c>
      <c r="AO10" s="10">
        <v>0</v>
      </c>
      <c r="AP10" s="28">
        <f>AJ10+AL10+AN10</f>
        <v>202.4</v>
      </c>
      <c r="AQ10" s="28">
        <f>AI10+AK10+AM10+AO10</f>
        <v>13</v>
      </c>
      <c r="AR10" s="10">
        <v>10</v>
      </c>
      <c r="AS10" s="10">
        <v>97.3</v>
      </c>
      <c r="AT10" s="10">
        <v>0</v>
      </c>
      <c r="AU10" s="9">
        <v>55</v>
      </c>
      <c r="AV10" s="10">
        <v>3</v>
      </c>
      <c r="AW10" s="27">
        <f t="shared" ref="AW10:AW15" si="0">AS10+AU10</f>
        <v>152.30000000000001</v>
      </c>
      <c r="AX10" s="28">
        <f>AR10+AT10+AV10</f>
        <v>13</v>
      </c>
      <c r="AY10" s="10">
        <v>5</v>
      </c>
      <c r="AZ10" s="10">
        <v>1</v>
      </c>
      <c r="BA10" s="10">
        <v>5</v>
      </c>
      <c r="BB10" s="10">
        <v>0</v>
      </c>
      <c r="BC10" s="10">
        <v>5</v>
      </c>
      <c r="BD10" s="28">
        <f>AZ10+BB10</f>
        <v>1</v>
      </c>
      <c r="BE10" s="28">
        <f>AY10+BA10+BC10</f>
        <v>15</v>
      </c>
      <c r="BF10" s="10">
        <v>0</v>
      </c>
      <c r="BG10" s="10">
        <v>5</v>
      </c>
      <c r="BH10" s="28">
        <f>BF10</f>
        <v>0</v>
      </c>
      <c r="BI10" s="28">
        <f>BG10</f>
        <v>5</v>
      </c>
      <c r="BJ10" s="10">
        <v>98.9</v>
      </c>
      <c r="BK10" s="10">
        <v>8</v>
      </c>
      <c r="BL10" s="10">
        <v>20.399999999999999</v>
      </c>
      <c r="BM10" s="10">
        <v>10</v>
      </c>
      <c r="BN10" s="9">
        <v>99.4</v>
      </c>
      <c r="BO10" s="10">
        <v>10</v>
      </c>
      <c r="BP10" s="10">
        <v>96.7</v>
      </c>
      <c r="BQ10" s="10">
        <v>7</v>
      </c>
      <c r="BR10" s="10">
        <v>8.6999999999999993</v>
      </c>
      <c r="BS10" s="27">
        <f>BJ10+BL10+BN10+BP10</f>
        <v>315.40000000000003</v>
      </c>
      <c r="BT10" s="28">
        <f>BK10+BM10+BO10+BQ10+BR10</f>
        <v>43.7</v>
      </c>
      <c r="BU10" s="27">
        <f>U10+AH10+AQ10+AX10+BE10+BI10+BT10</f>
        <v>188.7</v>
      </c>
      <c r="BV10" s="28">
        <v>255</v>
      </c>
      <c r="BW10" s="30">
        <f>SUM(BU10/BV10)*100</f>
        <v>74</v>
      </c>
    </row>
    <row r="11" spans="1:75" ht="30" x14ac:dyDescent="0.25">
      <c r="A11" s="31">
        <v>2</v>
      </c>
      <c r="B11" s="12" t="s">
        <v>59</v>
      </c>
      <c r="C11" s="18" t="s">
        <v>44</v>
      </c>
      <c r="D11" s="12">
        <v>0</v>
      </c>
      <c r="E11" s="2">
        <v>5</v>
      </c>
      <c r="F11" s="2">
        <v>0</v>
      </c>
      <c r="G11" s="2">
        <v>5</v>
      </c>
      <c r="H11" s="2">
        <v>0</v>
      </c>
      <c r="I11" s="2">
        <v>5</v>
      </c>
      <c r="J11" s="12">
        <v>100</v>
      </c>
      <c r="K11" s="12">
        <v>5</v>
      </c>
      <c r="L11" s="12">
        <v>99.9</v>
      </c>
      <c r="M11" s="12">
        <v>10</v>
      </c>
      <c r="N11" s="9">
        <v>97.5</v>
      </c>
      <c r="O11" s="10">
        <v>10</v>
      </c>
      <c r="P11" s="9">
        <v>100.4</v>
      </c>
      <c r="Q11" s="10">
        <v>4</v>
      </c>
      <c r="R11" s="9">
        <v>98</v>
      </c>
      <c r="S11" s="10">
        <v>10</v>
      </c>
      <c r="T11" s="27">
        <f t="shared" ref="T11:T15" si="1">D11+F11+H11+J11+L11+N11+P11+R11</f>
        <v>495.79999999999995</v>
      </c>
      <c r="U11" s="28">
        <f t="shared" ref="U11:U15" si="2">E11+G11+I11+K11+M11+O11+Q11+S11</f>
        <v>54</v>
      </c>
      <c r="V11" s="10">
        <v>99.6</v>
      </c>
      <c r="W11" s="10">
        <v>10</v>
      </c>
      <c r="X11" s="10">
        <v>21.8</v>
      </c>
      <c r="Y11" s="10">
        <v>10</v>
      </c>
      <c r="Z11" s="9">
        <v>99.2</v>
      </c>
      <c r="AA11" s="10">
        <v>10</v>
      </c>
      <c r="AB11" s="9">
        <v>99.6</v>
      </c>
      <c r="AC11" s="10">
        <v>10</v>
      </c>
      <c r="AD11" s="10">
        <v>97.7</v>
      </c>
      <c r="AE11" s="10">
        <v>7</v>
      </c>
      <c r="AF11" s="10">
        <v>10</v>
      </c>
      <c r="AG11" s="27">
        <f t="shared" ref="AG11:AG15" si="3">V11+X11+Z11+AB11+AD11</f>
        <v>417.9</v>
      </c>
      <c r="AH11" s="28">
        <f t="shared" ref="AH11:AH15" si="4">W11+Y11+AA11+AC11+AE11+AF11</f>
        <v>57</v>
      </c>
      <c r="AI11" s="10">
        <v>8</v>
      </c>
      <c r="AJ11" s="10">
        <v>0</v>
      </c>
      <c r="AK11" s="10">
        <v>5</v>
      </c>
      <c r="AL11" s="9">
        <v>-0.8</v>
      </c>
      <c r="AM11" s="10">
        <v>10</v>
      </c>
      <c r="AN11" s="10">
        <v>0</v>
      </c>
      <c r="AO11" s="10">
        <v>10</v>
      </c>
      <c r="AP11" s="28">
        <f t="shared" ref="AP11:AP15" si="5">AJ11+AL11+AN11</f>
        <v>-0.8</v>
      </c>
      <c r="AQ11" s="28">
        <f t="shared" ref="AQ11:AQ15" si="6">AI11+AK11+AM11+AO11</f>
        <v>33</v>
      </c>
      <c r="AR11" s="10">
        <v>10</v>
      </c>
      <c r="AS11" s="10">
        <v>109.8</v>
      </c>
      <c r="AT11" s="10">
        <v>0</v>
      </c>
      <c r="AU11" s="9">
        <v>877</v>
      </c>
      <c r="AV11" s="10">
        <v>6</v>
      </c>
      <c r="AW11" s="27">
        <f t="shared" si="0"/>
        <v>986.8</v>
      </c>
      <c r="AX11" s="28">
        <f t="shared" ref="AX11:AX15" si="7">AR11+AT11+AV11</f>
        <v>16</v>
      </c>
      <c r="AY11" s="10">
        <v>5</v>
      </c>
      <c r="AZ11" s="10">
        <v>3</v>
      </c>
      <c r="BA11" s="10">
        <v>5</v>
      </c>
      <c r="BB11" s="10">
        <v>0</v>
      </c>
      <c r="BC11" s="10">
        <v>5</v>
      </c>
      <c r="BD11" s="28">
        <f t="shared" ref="BD11:BD15" si="8">AZ11+BB11</f>
        <v>3</v>
      </c>
      <c r="BE11" s="28">
        <f t="shared" ref="BE11:BE15" si="9">AY11+BA11+BC11</f>
        <v>15</v>
      </c>
      <c r="BF11" s="10">
        <v>0</v>
      </c>
      <c r="BG11" s="10">
        <v>5</v>
      </c>
      <c r="BH11" s="28">
        <f t="shared" ref="BH11:BH15" si="10">BF11</f>
        <v>0</v>
      </c>
      <c r="BI11" s="28">
        <f t="shared" ref="BI11:BI15" si="11">BG11</f>
        <v>5</v>
      </c>
      <c r="BJ11" s="10">
        <v>98.9</v>
      </c>
      <c r="BK11" s="10">
        <v>8</v>
      </c>
      <c r="BL11" s="16">
        <v>38</v>
      </c>
      <c r="BM11" s="10">
        <v>5</v>
      </c>
      <c r="BN11" s="9">
        <v>98</v>
      </c>
      <c r="BO11" s="10">
        <v>10</v>
      </c>
      <c r="BP11" s="10">
        <v>92</v>
      </c>
      <c r="BQ11" s="10">
        <v>7</v>
      </c>
      <c r="BR11" s="10">
        <v>7.3</v>
      </c>
      <c r="BS11" s="27">
        <f t="shared" ref="BS11:BS12" si="12">BJ11+BL11+BN11+BP11</f>
        <v>326.89999999999998</v>
      </c>
      <c r="BT11" s="28">
        <f t="shared" ref="BT11:BT12" si="13">BK11+BM11+BO11+BQ11+BR11</f>
        <v>37.299999999999997</v>
      </c>
      <c r="BU11" s="27">
        <f t="shared" ref="BU11:BU15" si="14">U11+AH11+AQ11+AX11+BE11+BI11+BT11</f>
        <v>217.3</v>
      </c>
      <c r="BV11" s="28">
        <v>255</v>
      </c>
      <c r="BW11" s="30">
        <f>SUM(BU11/BV11)*100</f>
        <v>85.215686274509807</v>
      </c>
    </row>
    <row r="12" spans="1:75" x14ac:dyDescent="0.25">
      <c r="A12" s="31">
        <v>3</v>
      </c>
      <c r="B12" s="2" t="s">
        <v>2</v>
      </c>
      <c r="C12" s="19" t="s">
        <v>45</v>
      </c>
      <c r="D12" s="2">
        <v>0</v>
      </c>
      <c r="E12" s="2">
        <v>5</v>
      </c>
      <c r="F12" s="2">
        <v>0</v>
      </c>
      <c r="G12" s="2">
        <v>5</v>
      </c>
      <c r="H12" s="2">
        <v>0</v>
      </c>
      <c r="I12" s="2">
        <v>5</v>
      </c>
      <c r="J12" s="2">
        <v>100</v>
      </c>
      <c r="K12" s="12">
        <v>5</v>
      </c>
      <c r="L12" s="2">
        <v>96.2</v>
      </c>
      <c r="M12" s="2">
        <v>10</v>
      </c>
      <c r="N12" s="9">
        <v>98.5</v>
      </c>
      <c r="O12" s="10">
        <v>10</v>
      </c>
      <c r="P12" s="9">
        <v>100.3</v>
      </c>
      <c r="Q12" s="10">
        <v>4</v>
      </c>
      <c r="R12" s="9">
        <v>100</v>
      </c>
      <c r="S12" s="10">
        <v>10</v>
      </c>
      <c r="T12" s="27">
        <f t="shared" si="1"/>
        <v>495</v>
      </c>
      <c r="U12" s="28">
        <f t="shared" si="2"/>
        <v>54</v>
      </c>
      <c r="V12" s="10">
        <v>99.9</v>
      </c>
      <c r="W12" s="10">
        <v>10</v>
      </c>
      <c r="X12" s="10">
        <v>15.3</v>
      </c>
      <c r="Y12" s="10">
        <v>10</v>
      </c>
      <c r="Z12" s="9">
        <v>97.2</v>
      </c>
      <c r="AA12" s="10">
        <v>10</v>
      </c>
      <c r="AB12" s="9">
        <v>99.9</v>
      </c>
      <c r="AC12" s="10">
        <v>10</v>
      </c>
      <c r="AD12" s="10">
        <v>98.5</v>
      </c>
      <c r="AE12" s="10">
        <v>7</v>
      </c>
      <c r="AF12" s="10">
        <v>10</v>
      </c>
      <c r="AG12" s="27">
        <f t="shared" si="3"/>
        <v>410.8</v>
      </c>
      <c r="AH12" s="28">
        <f t="shared" si="4"/>
        <v>57</v>
      </c>
      <c r="AI12" s="10">
        <v>8</v>
      </c>
      <c r="AJ12" s="10">
        <v>0</v>
      </c>
      <c r="AK12" s="10">
        <v>5</v>
      </c>
      <c r="AL12" s="9">
        <v>-8.6999999999999993</v>
      </c>
      <c r="AM12" s="10">
        <v>10</v>
      </c>
      <c r="AN12" s="10">
        <v>0</v>
      </c>
      <c r="AO12" s="10">
        <v>10</v>
      </c>
      <c r="AP12" s="28">
        <f t="shared" si="5"/>
        <v>-8.6999999999999993</v>
      </c>
      <c r="AQ12" s="28">
        <f t="shared" si="6"/>
        <v>33</v>
      </c>
      <c r="AR12" s="10">
        <v>10</v>
      </c>
      <c r="AS12" s="10">
        <v>0</v>
      </c>
      <c r="AT12" s="10">
        <v>10</v>
      </c>
      <c r="AU12" s="9">
        <v>893</v>
      </c>
      <c r="AV12" s="10">
        <v>10</v>
      </c>
      <c r="AW12" s="27">
        <f t="shared" si="0"/>
        <v>893</v>
      </c>
      <c r="AX12" s="28">
        <f t="shared" si="7"/>
        <v>30</v>
      </c>
      <c r="AY12" s="10">
        <v>5</v>
      </c>
      <c r="AZ12" s="10">
        <v>2</v>
      </c>
      <c r="BA12" s="10">
        <v>5</v>
      </c>
      <c r="BB12" s="10">
        <v>0</v>
      </c>
      <c r="BC12" s="10">
        <v>5</v>
      </c>
      <c r="BD12" s="28">
        <f t="shared" si="8"/>
        <v>2</v>
      </c>
      <c r="BE12" s="28">
        <f t="shared" si="9"/>
        <v>15</v>
      </c>
      <c r="BF12" s="10">
        <v>0</v>
      </c>
      <c r="BG12" s="10">
        <v>5</v>
      </c>
      <c r="BH12" s="28">
        <f t="shared" si="10"/>
        <v>0</v>
      </c>
      <c r="BI12" s="28">
        <f t="shared" si="11"/>
        <v>5</v>
      </c>
      <c r="BJ12" s="10">
        <v>99.8</v>
      </c>
      <c r="BK12" s="10">
        <v>8</v>
      </c>
      <c r="BL12" s="10">
        <v>20.9</v>
      </c>
      <c r="BM12" s="10">
        <v>10</v>
      </c>
      <c r="BN12" s="9">
        <v>98.7</v>
      </c>
      <c r="BO12" s="10">
        <v>10</v>
      </c>
      <c r="BP12" s="10">
        <v>99.3</v>
      </c>
      <c r="BQ12" s="10">
        <v>7</v>
      </c>
      <c r="BR12" s="10">
        <v>8.6999999999999993</v>
      </c>
      <c r="BS12" s="27">
        <f t="shared" si="12"/>
        <v>318.7</v>
      </c>
      <c r="BT12" s="28">
        <f t="shared" si="13"/>
        <v>43.7</v>
      </c>
      <c r="BU12" s="27">
        <f t="shared" si="14"/>
        <v>237.7</v>
      </c>
      <c r="BV12" s="28">
        <v>255</v>
      </c>
      <c r="BW12" s="30">
        <f>SUM(BU12/BV12)*100</f>
        <v>93.215686274509807</v>
      </c>
    </row>
    <row r="13" spans="1:75" x14ac:dyDescent="0.25">
      <c r="A13" s="32"/>
      <c r="B13" s="4" t="s">
        <v>3</v>
      </c>
      <c r="C13" s="20"/>
      <c r="D13" s="4"/>
      <c r="E13" s="2"/>
      <c r="F13" s="2"/>
      <c r="G13" s="2"/>
      <c r="H13" s="2"/>
      <c r="I13" s="2"/>
      <c r="J13" s="4"/>
      <c r="K13" s="4"/>
      <c r="L13" s="4"/>
      <c r="M13" s="4"/>
      <c r="N13" s="7"/>
      <c r="O13" s="8"/>
      <c r="P13" s="7"/>
      <c r="Q13" s="11"/>
      <c r="R13" s="7"/>
      <c r="S13" s="8"/>
      <c r="T13" s="27"/>
      <c r="U13" s="28"/>
      <c r="V13" s="8"/>
      <c r="W13" s="8"/>
      <c r="X13" s="8"/>
      <c r="Y13" s="8"/>
      <c r="Z13" s="7"/>
      <c r="AA13" s="8"/>
      <c r="AB13" s="7"/>
      <c r="AC13" s="11"/>
      <c r="AD13" s="8"/>
      <c r="AE13" s="11"/>
      <c r="AF13" s="8"/>
      <c r="AG13" s="27"/>
      <c r="AH13" s="28"/>
      <c r="AI13" s="10"/>
      <c r="AJ13" s="8"/>
      <c r="AK13" s="11"/>
      <c r="AL13" s="8"/>
      <c r="AM13" s="11"/>
      <c r="AN13" s="11"/>
      <c r="AO13" s="11"/>
      <c r="AP13" s="28"/>
      <c r="AQ13" s="28"/>
      <c r="AR13" s="10"/>
      <c r="AS13" s="11"/>
      <c r="AT13" s="11"/>
      <c r="AU13" s="7"/>
      <c r="AV13" s="8"/>
      <c r="AW13" s="27"/>
      <c r="AX13" s="28"/>
      <c r="AY13" s="8"/>
      <c r="AZ13" s="8"/>
      <c r="BA13" s="10"/>
      <c r="BB13" s="8"/>
      <c r="BC13" s="8"/>
      <c r="BD13" s="28"/>
      <c r="BE13" s="28"/>
      <c r="BF13" s="8"/>
      <c r="BG13" s="10"/>
      <c r="BH13" s="28"/>
      <c r="BI13" s="28"/>
      <c r="BJ13" s="8"/>
      <c r="BK13" s="8"/>
      <c r="BL13" s="8"/>
      <c r="BM13" s="8"/>
      <c r="BN13" s="8"/>
      <c r="BO13" s="8"/>
      <c r="BP13" s="8"/>
      <c r="BQ13" s="8"/>
      <c r="BR13" s="8"/>
      <c r="BS13" s="27"/>
      <c r="BT13" s="29"/>
      <c r="BU13" s="27"/>
      <c r="BV13" s="28"/>
      <c r="BW13" s="30"/>
    </row>
    <row r="14" spans="1:75" x14ac:dyDescent="0.25">
      <c r="A14" s="31">
        <v>1</v>
      </c>
      <c r="B14" s="2" t="s">
        <v>4</v>
      </c>
      <c r="C14" s="19" t="s">
        <v>46</v>
      </c>
      <c r="D14" s="2">
        <v>0</v>
      </c>
      <c r="E14" s="2">
        <v>5</v>
      </c>
      <c r="F14" s="2">
        <v>0</v>
      </c>
      <c r="G14" s="2">
        <v>5</v>
      </c>
      <c r="H14" s="2">
        <v>0</v>
      </c>
      <c r="I14" s="2">
        <v>5</v>
      </c>
      <c r="J14" s="2">
        <v>100</v>
      </c>
      <c r="K14" s="2">
        <v>5</v>
      </c>
      <c r="L14" s="2">
        <v>100</v>
      </c>
      <c r="M14" s="2">
        <v>10</v>
      </c>
      <c r="N14" s="9">
        <v>96.7</v>
      </c>
      <c r="O14" s="10">
        <v>10</v>
      </c>
      <c r="P14" s="9">
        <v>105.7</v>
      </c>
      <c r="Q14" s="10">
        <v>8</v>
      </c>
      <c r="R14" s="9">
        <v>99.9</v>
      </c>
      <c r="S14" s="10">
        <v>10</v>
      </c>
      <c r="T14" s="27">
        <f t="shared" si="1"/>
        <v>502.29999999999995</v>
      </c>
      <c r="U14" s="28">
        <f t="shared" si="2"/>
        <v>58</v>
      </c>
      <c r="V14" s="10">
        <v>99.4</v>
      </c>
      <c r="W14" s="10">
        <v>10</v>
      </c>
      <c r="X14" s="9">
        <v>7</v>
      </c>
      <c r="Y14" s="10">
        <v>10</v>
      </c>
      <c r="Z14" s="9">
        <v>99.1</v>
      </c>
      <c r="AA14" s="10">
        <v>10</v>
      </c>
      <c r="AB14" s="9">
        <v>100</v>
      </c>
      <c r="AC14" s="10">
        <v>10</v>
      </c>
      <c r="AD14" s="9">
        <v>100</v>
      </c>
      <c r="AE14" s="10">
        <v>10</v>
      </c>
      <c r="AF14" s="10">
        <v>10</v>
      </c>
      <c r="AG14" s="27">
        <f t="shared" si="3"/>
        <v>405.5</v>
      </c>
      <c r="AH14" s="28">
        <f t="shared" si="4"/>
        <v>60</v>
      </c>
      <c r="AI14" s="10">
        <v>8</v>
      </c>
      <c r="AJ14" s="10">
        <v>0</v>
      </c>
      <c r="AK14" s="10">
        <v>5</v>
      </c>
      <c r="AL14" s="9">
        <v>0</v>
      </c>
      <c r="AM14" s="10">
        <v>10</v>
      </c>
      <c r="AN14" s="10">
        <v>0</v>
      </c>
      <c r="AO14" s="10">
        <v>10</v>
      </c>
      <c r="AP14" s="28">
        <f t="shared" si="5"/>
        <v>0</v>
      </c>
      <c r="AQ14" s="28">
        <f t="shared" si="6"/>
        <v>33</v>
      </c>
      <c r="AR14" s="10">
        <v>10</v>
      </c>
      <c r="AS14" s="10">
        <v>39.299999999999997</v>
      </c>
      <c r="AT14" s="10">
        <v>0</v>
      </c>
      <c r="AU14" s="9">
        <v>52.1</v>
      </c>
      <c r="AV14" s="10">
        <v>3</v>
      </c>
      <c r="AW14" s="27">
        <f t="shared" si="0"/>
        <v>91.4</v>
      </c>
      <c r="AX14" s="28">
        <f t="shared" si="7"/>
        <v>13</v>
      </c>
      <c r="AY14" s="10">
        <v>5</v>
      </c>
      <c r="AZ14" s="10">
        <v>10</v>
      </c>
      <c r="BA14" s="10">
        <v>5</v>
      </c>
      <c r="BB14" s="10">
        <v>0</v>
      </c>
      <c r="BC14" s="10">
        <v>5</v>
      </c>
      <c r="BD14" s="28">
        <f t="shared" si="8"/>
        <v>10</v>
      </c>
      <c r="BE14" s="28">
        <f t="shared" si="9"/>
        <v>15</v>
      </c>
      <c r="BF14" s="10">
        <v>0</v>
      </c>
      <c r="BG14" s="10">
        <v>5</v>
      </c>
      <c r="BH14" s="28">
        <f t="shared" si="10"/>
        <v>0</v>
      </c>
      <c r="BI14" s="28">
        <f t="shared" si="11"/>
        <v>5</v>
      </c>
      <c r="BJ14" s="17"/>
      <c r="BK14" s="10"/>
      <c r="BL14" s="10"/>
      <c r="BM14" s="10"/>
      <c r="BN14" s="6"/>
      <c r="BO14" s="6"/>
      <c r="BP14" s="6"/>
      <c r="BQ14" s="6"/>
      <c r="BR14" s="6"/>
      <c r="BS14" s="27"/>
      <c r="BT14" s="29"/>
      <c r="BU14" s="27">
        <f t="shared" si="14"/>
        <v>184</v>
      </c>
      <c r="BV14" s="28">
        <v>205</v>
      </c>
      <c r="BW14" s="30">
        <f t="shared" ref="BW14" si="15">SUM(BU14/BV14)*100</f>
        <v>89.756097560975618</v>
      </c>
    </row>
    <row r="15" spans="1:75" x14ac:dyDescent="0.25">
      <c r="A15" s="31">
        <v>2</v>
      </c>
      <c r="B15" s="2" t="s">
        <v>5</v>
      </c>
      <c r="C15" s="19" t="s">
        <v>47</v>
      </c>
      <c r="D15" s="2">
        <v>0</v>
      </c>
      <c r="E15" s="2">
        <v>5</v>
      </c>
      <c r="F15" s="2">
        <v>0</v>
      </c>
      <c r="G15" s="2">
        <v>5</v>
      </c>
      <c r="H15" s="2">
        <v>0</v>
      </c>
      <c r="I15" s="2">
        <v>5</v>
      </c>
      <c r="J15" s="2">
        <v>100</v>
      </c>
      <c r="K15" s="2">
        <v>5</v>
      </c>
      <c r="L15" s="2">
        <v>100</v>
      </c>
      <c r="M15" s="2">
        <v>10</v>
      </c>
      <c r="N15" s="9">
        <v>100</v>
      </c>
      <c r="O15" s="10">
        <v>10</v>
      </c>
      <c r="P15" s="9">
        <v>100.1</v>
      </c>
      <c r="Q15" s="10">
        <v>4</v>
      </c>
      <c r="R15" s="9">
        <v>99.9</v>
      </c>
      <c r="S15" s="10">
        <v>10</v>
      </c>
      <c r="T15" s="27">
        <f t="shared" si="1"/>
        <v>500</v>
      </c>
      <c r="U15" s="28">
        <f t="shared" si="2"/>
        <v>54</v>
      </c>
      <c r="V15" s="10">
        <v>100</v>
      </c>
      <c r="W15" s="10">
        <v>10</v>
      </c>
      <c r="X15" s="10">
        <v>-68.599999999999994</v>
      </c>
      <c r="Y15" s="10">
        <v>10</v>
      </c>
      <c r="Z15" s="9">
        <v>100</v>
      </c>
      <c r="AA15" s="10">
        <v>10</v>
      </c>
      <c r="AB15" s="9">
        <v>100</v>
      </c>
      <c r="AC15" s="10">
        <v>10</v>
      </c>
      <c r="AD15" s="10">
        <v>82.7</v>
      </c>
      <c r="AE15" s="10">
        <v>7</v>
      </c>
      <c r="AF15" s="10">
        <v>10</v>
      </c>
      <c r="AG15" s="27">
        <f t="shared" si="3"/>
        <v>314.10000000000002</v>
      </c>
      <c r="AH15" s="28">
        <f t="shared" si="4"/>
        <v>57</v>
      </c>
      <c r="AI15" s="10">
        <v>8</v>
      </c>
      <c r="AJ15" s="10">
        <v>0</v>
      </c>
      <c r="AK15" s="10">
        <v>5</v>
      </c>
      <c r="AL15" s="15">
        <v>0</v>
      </c>
      <c r="AM15" s="10">
        <v>10</v>
      </c>
      <c r="AN15" s="10">
        <v>0</v>
      </c>
      <c r="AO15" s="10">
        <v>10</v>
      </c>
      <c r="AP15" s="28">
        <f t="shared" si="5"/>
        <v>0</v>
      </c>
      <c r="AQ15" s="28">
        <f t="shared" si="6"/>
        <v>33</v>
      </c>
      <c r="AR15" s="10">
        <v>10</v>
      </c>
      <c r="AS15" s="10">
        <v>325</v>
      </c>
      <c r="AT15" s="10">
        <v>0</v>
      </c>
      <c r="AU15" s="9">
        <v>164.2</v>
      </c>
      <c r="AV15" s="10">
        <v>6</v>
      </c>
      <c r="AW15" s="27">
        <f t="shared" si="0"/>
        <v>489.2</v>
      </c>
      <c r="AX15" s="28">
        <f t="shared" si="7"/>
        <v>16</v>
      </c>
      <c r="AY15" s="10">
        <v>5</v>
      </c>
      <c r="AZ15" s="10">
        <v>6</v>
      </c>
      <c r="BA15" s="10">
        <v>5</v>
      </c>
      <c r="BB15" s="10">
        <v>0</v>
      </c>
      <c r="BC15" s="10">
        <v>5</v>
      </c>
      <c r="BD15" s="28">
        <f t="shared" si="8"/>
        <v>6</v>
      </c>
      <c r="BE15" s="28">
        <f t="shared" si="9"/>
        <v>15</v>
      </c>
      <c r="BF15" s="10">
        <v>0</v>
      </c>
      <c r="BG15" s="10">
        <v>5</v>
      </c>
      <c r="BH15" s="28">
        <f t="shared" si="10"/>
        <v>0</v>
      </c>
      <c r="BI15" s="28">
        <f t="shared" si="11"/>
        <v>5</v>
      </c>
      <c r="BJ15" s="17"/>
      <c r="BK15" s="10"/>
      <c r="BL15" s="10"/>
      <c r="BM15" s="10"/>
      <c r="BN15" s="6"/>
      <c r="BO15" s="6"/>
      <c r="BP15" s="6"/>
      <c r="BQ15" s="6"/>
      <c r="BR15" s="6"/>
      <c r="BS15" s="27"/>
      <c r="BT15" s="29"/>
      <c r="BU15" s="27">
        <f t="shared" si="14"/>
        <v>180</v>
      </c>
      <c r="BV15" s="28">
        <v>205</v>
      </c>
      <c r="BW15" s="30">
        <f>SUM(BU15/BV15)*100</f>
        <v>87.804878048780495</v>
      </c>
    </row>
    <row r="16" spans="1:75" x14ac:dyDescent="0.25">
      <c r="P16" s="13"/>
    </row>
    <row r="17" spans="14:75" x14ac:dyDescent="0.25">
      <c r="W17" s="24"/>
      <c r="Y17" s="24"/>
      <c r="AI17" s="24"/>
      <c r="AO17" s="24"/>
      <c r="AP17" s="24"/>
      <c r="AQ17" s="24"/>
      <c r="AT17" s="24"/>
      <c r="AY17" s="24"/>
      <c r="BA17" s="24"/>
      <c r="BC17" s="24"/>
      <c r="BD17" s="24"/>
      <c r="BE17" s="24"/>
      <c r="BG17" s="24"/>
      <c r="BH17" s="24"/>
      <c r="BI17" s="24"/>
      <c r="BU17" s="14"/>
      <c r="BW17" s="14"/>
    </row>
    <row r="18" spans="14:75" x14ac:dyDescent="0.25">
      <c r="W18" s="24"/>
      <c r="Y18" s="24"/>
      <c r="AI18" s="24"/>
      <c r="AO18" s="24"/>
      <c r="AP18" s="24"/>
      <c r="AQ18" s="24"/>
      <c r="AT18" s="24"/>
      <c r="AY18" s="24"/>
      <c r="BA18" s="24"/>
      <c r="BC18" s="24"/>
      <c r="BD18" s="24"/>
      <c r="BE18" s="24"/>
      <c r="BG18" s="24"/>
      <c r="BH18" s="24"/>
      <c r="BI18" s="24"/>
    </row>
    <row r="19" spans="14:75" x14ac:dyDescent="0.25">
      <c r="N19" s="14"/>
      <c r="P19" s="14"/>
      <c r="R19" s="14"/>
      <c r="Z19" s="14"/>
      <c r="BN19" s="14"/>
    </row>
  </sheetData>
  <mergeCells count="45">
    <mergeCell ref="BL5:BM6"/>
    <mergeCell ref="AU5:AV6"/>
    <mergeCell ref="BU5:BW6"/>
    <mergeCell ref="BR5:BR6"/>
    <mergeCell ref="AD5:AE6"/>
    <mergeCell ref="AJ5:AK6"/>
    <mergeCell ref="AL5:AM6"/>
    <mergeCell ref="AF5:AF6"/>
    <mergeCell ref="AI5:AI6"/>
    <mergeCell ref="AN5:AO6"/>
    <mergeCell ref="AR5:AR6"/>
    <mergeCell ref="AS5:AT6"/>
    <mergeCell ref="AY5:AY6"/>
    <mergeCell ref="AZ5:BA6"/>
    <mergeCell ref="BB5:BC6"/>
    <mergeCell ref="BF5:BG6"/>
    <mergeCell ref="BJ5:BK6"/>
    <mergeCell ref="AB5:AC6"/>
    <mergeCell ref="D5:E6"/>
    <mergeCell ref="F5:G6"/>
    <mergeCell ref="H5:I6"/>
    <mergeCell ref="J5:K6"/>
    <mergeCell ref="L5:M6"/>
    <mergeCell ref="V5:W6"/>
    <mergeCell ref="R5:S6"/>
    <mergeCell ref="N5:Q5"/>
    <mergeCell ref="N6:O6"/>
    <mergeCell ref="P6:Q6"/>
    <mergeCell ref="Z5:AA6"/>
    <mergeCell ref="BS5:BT6"/>
    <mergeCell ref="BN5:BO6"/>
    <mergeCell ref="X5:Y6"/>
    <mergeCell ref="C5:C7"/>
    <mergeCell ref="A1:K1"/>
    <mergeCell ref="A2:K2"/>
    <mergeCell ref="A3:K3"/>
    <mergeCell ref="T5:U6"/>
    <mergeCell ref="AG5:AH6"/>
    <mergeCell ref="AP5:AQ6"/>
    <mergeCell ref="AW5:AX6"/>
    <mergeCell ref="BD5:BE6"/>
    <mergeCell ref="BH5:BI6"/>
    <mergeCell ref="BP5:BQ6"/>
    <mergeCell ref="A5:A7"/>
    <mergeCell ref="B5:B7"/>
  </mergeCells>
  <printOptions verticalCentered="1"/>
  <pageMargins left="0.51181102362204722" right="0.51181102362204722" top="0" bottom="0" header="0" footer="0"/>
  <pageSetup paperSize="9" scale="95" fitToWidth="7" orientation="landscape" r:id="rId1"/>
  <colBreaks count="5" manualBreakCount="5">
    <brk id="11" max="15" man="1"/>
    <brk id="21" max="15" man="1"/>
    <brk id="31" max="15" man="1"/>
    <brk id="43" max="15" man="1"/>
    <brk id="5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2019-02-25T07:33:28Z</dcterms:modified>
</cp:coreProperties>
</file>